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5" sheetId="5" r:id="rId1"/>
  </sheets>
  <definedNames>
    <definedName name="bookmark0" localSheetId="0">'2015'!$A$41</definedName>
    <definedName name="bookmark1" localSheetId="0">'2015'!$A$44</definedName>
  </definedNames>
  <calcPr calcId="124519" refMode="R1C1"/>
</workbook>
</file>

<file path=xl/calcChain.xml><?xml version="1.0" encoding="utf-8"?>
<calcChain xmlns="http://schemas.openxmlformats.org/spreadsheetml/2006/main">
  <c r="B41" i="5"/>
  <c r="K26"/>
  <c r="L26"/>
  <c r="J26"/>
  <c r="C38"/>
  <c r="C37"/>
  <c r="C36"/>
  <c r="C35"/>
  <c r="C34"/>
  <c r="C33"/>
  <c r="F38" l="1"/>
  <c r="F37"/>
  <c r="F39"/>
  <c r="F33"/>
  <c r="F34"/>
  <c r="F35"/>
  <c r="F36"/>
</calcChain>
</file>

<file path=xl/sharedStrings.xml><?xml version="1.0" encoding="utf-8"?>
<sst xmlns="http://schemas.openxmlformats.org/spreadsheetml/2006/main" count="59" uniqueCount="50">
  <si>
    <t>Наименование программы / Наименование мероприятия</t>
  </si>
  <si>
    <t>Освоено средств, тыс. руб.</t>
  </si>
  <si>
    <t>Ожидаемый результат</t>
  </si>
  <si>
    <t>% выполнения</t>
  </si>
  <si>
    <t>Повышение уровня охвата населения культурно-досуговыми мероприятиями</t>
  </si>
  <si>
    <t>Повышение уровня охвата населения клубными формирования</t>
  </si>
  <si>
    <t>Повышение уровня охвата населения клубными формирования детей</t>
  </si>
  <si>
    <t>Повышение уровня охвата населения библиотечными услугами</t>
  </si>
  <si>
    <t>Повышение интереса населения к народному творчеству</t>
  </si>
  <si>
    <t>Увеличение количества дипломантов и лауреатов областных и российских конкурсов</t>
  </si>
  <si>
    <t>Увеличение количества творческих объединений граждан пожилого возраста</t>
  </si>
  <si>
    <t>Предусмотрено в бюджете, тыс. руб.</t>
  </si>
  <si>
    <t>Примечания</t>
  </si>
  <si>
    <t>%</t>
  </si>
  <si>
    <t>«Масторовань Морот» - мордовский национальный праздник</t>
  </si>
  <si>
    <t>Вахта Памяти- годовщине Победы ударный труд, отличная учёба, высокие результаты</t>
  </si>
  <si>
    <t>«Сабантуй» - районный татарский национальный праздник</t>
  </si>
  <si>
    <t>«Акатуй» - чувашский национальный праздник</t>
  </si>
  <si>
    <t>сумма</t>
  </si>
  <si>
    <t>План   2015г.</t>
  </si>
  <si>
    <t xml:space="preserve">В районе проживает 35746 человек, из них           9000 пенсионеры    8200 детей.              Почти  около половины населения района посещают культурные мероприятия в которых участвуют народные коллективы.Дети активно участвуют в конкурсах ,много лауреатов и дипломантов.   </t>
  </si>
  <si>
    <t>Итого</t>
  </si>
  <si>
    <t xml:space="preserve">На основе полученного значения эффективности- реализация Программы признаётся эффективной. </t>
  </si>
  <si>
    <t>«Плодово-ягодная столица»-фестиваль фруктового урожая</t>
  </si>
  <si>
    <t>«Семья года» - районный конкурс (День отца)</t>
  </si>
  <si>
    <t>«Детство-это я и ты»» -  фестиваль детского творчества (в рамках праздника День защиты детей)</t>
  </si>
  <si>
    <t>Торжественное мероприятие, посвящённое Дню работника сельского хозяйства.</t>
  </si>
  <si>
    <t>«Ёлка для одарённых детей» - новогодняя сказка и конкурс костюмов</t>
  </si>
  <si>
    <t>Акция «Главный Дед Мороз района поздравляет жителей»</t>
  </si>
  <si>
    <t>День  славянской письменности и культуры</t>
  </si>
  <si>
    <t>Областной форум «Экипаж -2020»</t>
  </si>
  <si>
    <t>«Дети в школу собирайтесь» - районный фестиваль школьников (в рамках областной акции «Помоги собраться в школу»)</t>
  </si>
  <si>
    <t>Проведение фестиваля православных хоров "Дорога к храму"</t>
  </si>
  <si>
    <t>Открытие обновлённой доски почёта «Лучшие люди Мелекесского района»</t>
  </si>
  <si>
    <t>Подписка на периодические издания</t>
  </si>
  <si>
    <t>Факт                   2015г</t>
  </si>
  <si>
    <r>
      <t>Отчет о реализации муниципальной программы «</t>
    </r>
    <r>
      <rPr>
        <b/>
        <sz val="12"/>
        <color theme="1"/>
        <rFont val="Times New Roman"/>
        <family val="1"/>
        <charset val="204"/>
      </rPr>
      <t>Культура в Мелекесском районе Ульяновской области на 2015-2019 годы</t>
    </r>
    <r>
      <rPr>
        <b/>
        <sz val="12"/>
        <color rgb="FF000000"/>
        <rFont val="Times New Roman"/>
        <family val="1"/>
        <charset val="204"/>
      </rPr>
      <t>» за 2015г.</t>
    </r>
  </si>
  <si>
    <t>Оценка эффективности муниципальной программы «Культура в Мелекесском районе Ульяновской области на 2015-2019 годы» за2015г</t>
  </si>
  <si>
    <t>«Салют Победы», День призывника</t>
  </si>
  <si>
    <t>День работника культуры.</t>
  </si>
  <si>
    <t>Общероссийский День библиотек</t>
  </si>
  <si>
    <t>День супружеской верности и любви (Петра и Февронии)</t>
  </si>
  <si>
    <t>Вывод: реализация ГП осуществляется планомерно, в соответствии с планом-графиком реализации государственной программы. Программа выполняет свою функуцию в повышении культурно-образовательного уровня населения , расширяет возможности для развития  творческих способностей населения как взрослых , так и детей.</t>
  </si>
  <si>
    <t>Общий объём финансирования Программы с учётом внесённых изменений на 2015год составляет 423,0 тыс. руб. По результатам  2015г.израсходовано 418,0 тыс.руб. Осуществлялись мероприятия по обеспечению деятельности Отдела культуры,досуга населения,спорта и делам молодёжи подведомственных ему учреждений. Выше приведён перечень проведённых мероприятий.</t>
  </si>
  <si>
    <t xml:space="preserve">Мероприятия , фестивали и конкурсы, посв.знам.датам и публ. в СМИ
</t>
  </si>
  <si>
    <t>кол-во чел.</t>
  </si>
  <si>
    <t>(103+121+106+111+84+117+100)/7=</t>
  </si>
  <si>
    <t>Заместитель Главы по вопросам социального развития</t>
  </si>
  <si>
    <t>Катиркина С.Д.</t>
  </si>
  <si>
    <r>
      <rPr>
        <b/>
        <sz val="14"/>
        <color theme="1"/>
        <rFont val="Times New Roman"/>
        <family val="1"/>
        <charset val="204"/>
      </rPr>
      <t>УТВЕРЖДАЮ</t>
    </r>
    <r>
      <rPr>
        <sz val="12"/>
        <color theme="1"/>
        <rFont val="Times New Roman"/>
        <family val="1"/>
        <charset val="204"/>
      </rPr>
      <t xml:space="preserve">
Глава администрации
МО «Мелекесский район»
_________И.Н.Мухутдинов
 ____         ________ 20__г.
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</si>
</sst>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5"/>
      <name val="Courier New"/>
      <family val="3"/>
      <charset val="204"/>
    </font>
    <font>
      <sz val="1"/>
      <name val="Courier New"/>
      <family val="3"/>
      <charset val="204"/>
    </font>
    <font>
      <sz val="12"/>
      <color rgb="FF000000"/>
      <name val="Franklin Gothic Medium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wrapText="1"/>
    </xf>
    <xf numFmtId="9" fontId="0" fillId="0" borderId="0" xfId="0" applyNumberFormat="1" applyAlignment="1">
      <alignment horizontal="left"/>
    </xf>
    <xf numFmtId="0" fontId="0" fillId="0" borderId="0" xfId="0" applyAlignment="1"/>
    <xf numFmtId="0" fontId="5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right" vertical="center" wrapText="1"/>
    </xf>
    <xf numFmtId="1" fontId="14" fillId="2" borderId="1" xfId="0" applyNumberFormat="1" applyFont="1" applyFill="1" applyBorder="1" applyAlignment="1">
      <alignment horizontal="right" vertical="center" wrapText="1" indent="1"/>
    </xf>
    <xf numFmtId="9" fontId="14" fillId="2" borderId="2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5" fillId="0" borderId="0" xfId="0" applyFont="1" applyAlignment="1">
      <alignment horizontal="left" wrapText="1" indent="1"/>
    </xf>
    <xf numFmtId="0" fontId="6" fillId="0" borderId="0" xfId="0" applyFont="1"/>
    <xf numFmtId="0" fontId="10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1" fontId="1" fillId="2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/>
    <xf numFmtId="0" fontId="0" fillId="0" borderId="15" xfId="0" applyBorder="1"/>
    <xf numFmtId="0" fontId="1" fillId="2" borderId="1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1" fontId="1" fillId="2" borderId="14" xfId="0" applyNumberFormat="1" applyFont="1" applyFill="1" applyBorder="1" applyAlignment="1">
      <alignment horizontal="right" vertical="center" wrapText="1"/>
    </xf>
    <xf numFmtId="1" fontId="14" fillId="2" borderId="14" xfId="0" applyNumberFormat="1" applyFont="1" applyFill="1" applyBorder="1" applyAlignment="1">
      <alignment horizontal="right" vertical="center" wrapText="1" indent="1"/>
    </xf>
    <xf numFmtId="9" fontId="14" fillId="2" borderId="19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1" fillId="2" borderId="6" xfId="0" applyFont="1" applyFill="1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/>
    <xf numFmtId="0" fontId="5" fillId="2" borderId="0" xfId="0" applyFont="1" applyFill="1" applyBorder="1" applyAlignment="1">
      <alignment horizontal="left" wrapText="1"/>
    </xf>
    <xf numFmtId="0" fontId="9" fillId="0" borderId="21" xfId="0" applyFont="1" applyBorder="1" applyAlignment="1">
      <alignment wrapText="1"/>
    </xf>
    <xf numFmtId="0" fontId="0" fillId="0" borderId="21" xfId="0" applyBorder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wrapText="1"/>
    </xf>
    <xf numFmtId="0" fontId="8" fillId="0" borderId="10" xfId="0" applyFont="1" applyBorder="1" applyAlignment="1"/>
    <xf numFmtId="0" fontId="15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H2" sqref="H2:M2"/>
    </sheetView>
  </sheetViews>
  <sheetFormatPr defaultRowHeight="15"/>
  <cols>
    <col min="1" max="1" width="35.85546875" customWidth="1"/>
    <col min="2" max="2" width="6.42578125" customWidth="1"/>
    <col min="3" max="3" width="7.7109375" customWidth="1"/>
    <col min="4" max="4" width="5.42578125" customWidth="1"/>
    <col min="5" max="5" width="7.28515625" customWidth="1"/>
    <col min="6" max="6" width="7.42578125" customWidth="1"/>
    <col min="7" max="7" width="15" customWidth="1"/>
    <col min="8" max="8" width="52.7109375" customWidth="1"/>
    <col min="9" max="9" width="6.42578125" customWidth="1"/>
    <col min="10" max="10" width="7.140625" customWidth="1"/>
    <col min="11" max="12" width="7" customWidth="1"/>
  </cols>
  <sheetData>
    <row r="1" spans="7:14" ht="95.25" customHeight="1">
      <c r="J1" s="53" t="s">
        <v>49</v>
      </c>
      <c r="K1" s="54"/>
      <c r="L1" s="54"/>
      <c r="M1" s="54"/>
    </row>
    <row r="2" spans="7:14" ht="32.25" customHeight="1" thickBot="1">
      <c r="H2" s="55" t="s">
        <v>36</v>
      </c>
      <c r="I2" s="56"/>
      <c r="J2" s="56"/>
      <c r="K2" s="56"/>
      <c r="L2" s="56"/>
      <c r="M2" s="56"/>
      <c r="N2" s="8"/>
    </row>
    <row r="3" spans="7:14">
      <c r="H3" s="41" t="s">
        <v>0</v>
      </c>
      <c r="I3" s="43" t="s">
        <v>11</v>
      </c>
      <c r="J3" s="44"/>
      <c r="K3" s="45" t="s">
        <v>1</v>
      </c>
      <c r="L3" s="46"/>
      <c r="M3" s="47" t="s">
        <v>12</v>
      </c>
    </row>
    <row r="4" spans="7:14" s="10" customFormat="1" ht="15.75">
      <c r="H4" s="42"/>
      <c r="I4" s="9" t="s">
        <v>13</v>
      </c>
      <c r="J4" s="9" t="s">
        <v>18</v>
      </c>
      <c r="K4" s="9" t="s">
        <v>13</v>
      </c>
      <c r="L4" s="9" t="s">
        <v>18</v>
      </c>
      <c r="M4" s="48"/>
    </row>
    <row r="5" spans="7:14" ht="30">
      <c r="H5" s="18" t="s">
        <v>27</v>
      </c>
      <c r="I5" s="11">
        <v>100</v>
      </c>
      <c r="J5" s="3">
        <v>15</v>
      </c>
      <c r="K5" s="11">
        <v>100</v>
      </c>
      <c r="L5" s="3">
        <v>15</v>
      </c>
      <c r="M5" s="19"/>
    </row>
    <row r="6" spans="7:14" ht="30">
      <c r="G6" s="37"/>
      <c r="H6" s="18" t="s">
        <v>28</v>
      </c>
      <c r="I6" s="11">
        <v>100</v>
      </c>
      <c r="J6" s="3">
        <v>10</v>
      </c>
      <c r="K6" s="11">
        <v>100</v>
      </c>
      <c r="L6" s="3">
        <v>10</v>
      </c>
      <c r="M6" s="19"/>
    </row>
    <row r="7" spans="7:14">
      <c r="H7" s="18" t="s">
        <v>40</v>
      </c>
      <c r="I7" s="11">
        <v>100</v>
      </c>
      <c r="J7" s="3">
        <v>12</v>
      </c>
      <c r="K7" s="11">
        <v>100</v>
      </c>
      <c r="L7" s="3">
        <v>12</v>
      </c>
      <c r="M7" s="19"/>
    </row>
    <row r="8" spans="7:14">
      <c r="H8" s="20" t="s">
        <v>39</v>
      </c>
      <c r="I8" s="11">
        <v>100</v>
      </c>
      <c r="J8" s="3">
        <v>15</v>
      </c>
      <c r="K8" s="11">
        <v>100</v>
      </c>
      <c r="L8" s="3">
        <v>15</v>
      </c>
      <c r="M8" s="19"/>
    </row>
    <row r="9" spans="7:14">
      <c r="H9" s="20" t="s">
        <v>24</v>
      </c>
      <c r="I9" s="11">
        <v>100</v>
      </c>
      <c r="J9" s="3">
        <v>3</v>
      </c>
      <c r="K9" s="11">
        <v>100</v>
      </c>
      <c r="L9" s="3">
        <v>3</v>
      </c>
      <c r="M9" s="19"/>
    </row>
    <row r="10" spans="7:14">
      <c r="H10" s="20" t="s">
        <v>29</v>
      </c>
      <c r="I10" s="11">
        <v>100</v>
      </c>
      <c r="J10" s="3">
        <v>8</v>
      </c>
      <c r="K10" s="11">
        <v>100</v>
      </c>
      <c r="L10" s="3">
        <v>8</v>
      </c>
      <c r="M10" s="19"/>
    </row>
    <row r="11" spans="7:14">
      <c r="H11" s="20" t="s">
        <v>38</v>
      </c>
      <c r="I11" s="11">
        <v>100</v>
      </c>
      <c r="J11" s="3">
        <v>5</v>
      </c>
      <c r="K11" s="11">
        <v>100</v>
      </c>
      <c r="L11" s="3">
        <v>5</v>
      </c>
      <c r="M11" s="19"/>
    </row>
    <row r="12" spans="7:14" ht="30">
      <c r="H12" s="18" t="s">
        <v>15</v>
      </c>
      <c r="I12" s="11">
        <v>100</v>
      </c>
      <c r="J12" s="3">
        <v>22</v>
      </c>
      <c r="K12" s="11">
        <v>100</v>
      </c>
      <c r="L12" s="3">
        <v>22</v>
      </c>
      <c r="M12" s="19"/>
    </row>
    <row r="13" spans="7:14" ht="30">
      <c r="H13" s="18" t="s">
        <v>14</v>
      </c>
      <c r="I13" s="11">
        <v>100</v>
      </c>
      <c r="J13" s="3">
        <v>10</v>
      </c>
      <c r="K13" s="11">
        <v>100</v>
      </c>
      <c r="L13" s="3">
        <v>10</v>
      </c>
      <c r="M13" s="19"/>
    </row>
    <row r="14" spans="7:14" ht="17.25" customHeight="1">
      <c r="H14" s="18" t="s">
        <v>16</v>
      </c>
      <c r="I14" s="11">
        <v>100</v>
      </c>
      <c r="J14" s="3">
        <v>10</v>
      </c>
      <c r="K14" s="11">
        <v>100</v>
      </c>
      <c r="L14" s="3">
        <v>10</v>
      </c>
      <c r="M14" s="19"/>
    </row>
    <row r="15" spans="7:14">
      <c r="H15" s="18" t="s">
        <v>17</v>
      </c>
      <c r="I15" s="11">
        <v>100</v>
      </c>
      <c r="J15" s="3">
        <v>10</v>
      </c>
      <c r="K15" s="11">
        <v>100</v>
      </c>
      <c r="L15" s="3">
        <v>10</v>
      </c>
      <c r="M15" s="19"/>
    </row>
    <row r="16" spans="7:14" ht="31.5" customHeight="1">
      <c r="H16" s="20" t="s">
        <v>25</v>
      </c>
      <c r="I16" s="11">
        <v>100</v>
      </c>
      <c r="J16" s="3">
        <v>5</v>
      </c>
      <c r="K16" s="11">
        <v>100</v>
      </c>
      <c r="L16" s="3">
        <v>5</v>
      </c>
      <c r="M16" s="19"/>
    </row>
    <row r="17" spans="1:14" ht="16.5" customHeight="1">
      <c r="H17" s="20" t="s">
        <v>41</v>
      </c>
      <c r="I17" s="11">
        <v>100</v>
      </c>
      <c r="J17" s="3">
        <v>5</v>
      </c>
      <c r="K17" s="11">
        <v>100</v>
      </c>
      <c r="L17" s="3">
        <v>5</v>
      </c>
      <c r="M17" s="19"/>
    </row>
    <row r="18" spans="1:14">
      <c r="H18" s="20" t="s">
        <v>30</v>
      </c>
      <c r="I18" s="11">
        <v>100</v>
      </c>
      <c r="J18" s="3">
        <v>12</v>
      </c>
      <c r="K18" s="11">
        <v>100</v>
      </c>
      <c r="L18" s="3">
        <v>12</v>
      </c>
      <c r="M18" s="19"/>
    </row>
    <row r="19" spans="1:14" ht="45">
      <c r="H19" s="18" t="s">
        <v>31</v>
      </c>
      <c r="I19" s="11">
        <v>100</v>
      </c>
      <c r="J19" s="3">
        <v>5</v>
      </c>
      <c r="K19" s="11">
        <v>0</v>
      </c>
      <c r="L19" s="3">
        <v>0</v>
      </c>
      <c r="M19" s="19"/>
    </row>
    <row r="20" spans="1:14" ht="30">
      <c r="H20" s="20" t="s">
        <v>23</v>
      </c>
      <c r="I20" s="11">
        <v>100</v>
      </c>
      <c r="J20" s="3">
        <v>5</v>
      </c>
      <c r="K20" s="11">
        <v>100</v>
      </c>
      <c r="L20" s="3">
        <v>5</v>
      </c>
      <c r="M20" s="19"/>
    </row>
    <row r="21" spans="1:14" ht="30">
      <c r="H21" s="20" t="s">
        <v>26</v>
      </c>
      <c r="I21" s="11">
        <v>100</v>
      </c>
      <c r="J21" s="3">
        <v>60</v>
      </c>
      <c r="K21" s="11">
        <v>100</v>
      </c>
      <c r="L21" s="3">
        <v>60</v>
      </c>
      <c r="M21" s="19"/>
    </row>
    <row r="22" spans="1:14" ht="30">
      <c r="H22" s="20" t="s">
        <v>32</v>
      </c>
      <c r="I22" s="11">
        <v>100</v>
      </c>
      <c r="J22" s="3">
        <v>10</v>
      </c>
      <c r="K22" s="11">
        <v>100</v>
      </c>
      <c r="L22" s="3">
        <v>10</v>
      </c>
      <c r="M22" s="19"/>
    </row>
    <row r="23" spans="1:14" ht="30">
      <c r="H23" s="18" t="s">
        <v>33</v>
      </c>
      <c r="I23" s="11">
        <v>100</v>
      </c>
      <c r="J23" s="3">
        <v>24</v>
      </c>
      <c r="K23" s="11">
        <v>100</v>
      </c>
      <c r="L23" s="3">
        <v>24</v>
      </c>
      <c r="M23" s="19"/>
    </row>
    <row r="24" spans="1:14" ht="30.75" customHeight="1">
      <c r="H24" s="18" t="s">
        <v>44</v>
      </c>
      <c r="I24" s="11">
        <v>100</v>
      </c>
      <c r="J24" s="3">
        <v>56</v>
      </c>
      <c r="K24" s="11">
        <v>100</v>
      </c>
      <c r="L24" s="3">
        <v>56</v>
      </c>
      <c r="M24" s="19"/>
    </row>
    <row r="25" spans="1:14">
      <c r="H25" s="18" t="s">
        <v>34</v>
      </c>
      <c r="I25" s="11">
        <v>100</v>
      </c>
      <c r="J25" s="3">
        <v>121</v>
      </c>
      <c r="K25" s="11">
        <v>100</v>
      </c>
      <c r="L25" s="3">
        <v>121</v>
      </c>
      <c r="M25" s="19"/>
    </row>
    <row r="26" spans="1:14" ht="16.5" thickBot="1">
      <c r="H26" s="21" t="s">
        <v>21</v>
      </c>
      <c r="I26" s="22">
        <v>100</v>
      </c>
      <c r="J26" s="23">
        <f>SUM(J5:J25)</f>
        <v>423</v>
      </c>
      <c r="K26" s="24">
        <f>(200000/21)%</f>
        <v>95.238095238095227</v>
      </c>
      <c r="L26" s="23">
        <f>SUM(L5:L25)</f>
        <v>418</v>
      </c>
      <c r="M26" s="25"/>
    </row>
    <row r="27" spans="1:14" ht="76.5" customHeight="1">
      <c r="H27" s="51" t="s">
        <v>43</v>
      </c>
      <c r="I27" s="52"/>
      <c r="J27" s="52"/>
      <c r="K27" s="52"/>
      <c r="L27" s="52"/>
      <c r="M27" s="52"/>
      <c r="N27" s="36"/>
    </row>
    <row r="28" spans="1:14" s="17" customFormat="1" ht="31.5" customHeight="1">
      <c r="H28" s="16" t="s">
        <v>47</v>
      </c>
      <c r="K28" s="17" t="s">
        <v>48</v>
      </c>
    </row>
    <row r="29" spans="1:14" ht="103.5" customHeight="1">
      <c r="E29" s="53" t="s">
        <v>49</v>
      </c>
      <c r="F29" s="40"/>
      <c r="G29" s="40"/>
      <c r="H29" s="38"/>
    </row>
    <row r="30" spans="1:14" ht="37.5" customHeight="1" thickBot="1">
      <c r="A30" s="58" t="s">
        <v>37</v>
      </c>
      <c r="B30" s="49"/>
      <c r="C30" s="49"/>
      <c r="D30" s="49"/>
      <c r="E30" s="49"/>
      <c r="F30" s="49"/>
      <c r="G30" s="49"/>
    </row>
    <row r="31" spans="1:14" ht="34.5" customHeight="1">
      <c r="A31" s="26" t="s">
        <v>2</v>
      </c>
      <c r="B31" s="59" t="s">
        <v>19</v>
      </c>
      <c r="C31" s="60"/>
      <c r="D31" s="59" t="s">
        <v>35</v>
      </c>
      <c r="E31" s="61"/>
      <c r="F31" s="27" t="s">
        <v>3</v>
      </c>
      <c r="G31" s="28" t="s">
        <v>12</v>
      </c>
    </row>
    <row r="32" spans="1:14" ht="47.25">
      <c r="A32" s="29"/>
      <c r="B32" s="4" t="s">
        <v>13</v>
      </c>
      <c r="C32" s="4" t="s">
        <v>45</v>
      </c>
      <c r="D32" s="4" t="s">
        <v>13</v>
      </c>
      <c r="E32" s="4" t="s">
        <v>45</v>
      </c>
      <c r="F32" s="5"/>
      <c r="G32" s="30"/>
    </row>
    <row r="33" spans="1:11" s="15" customFormat="1" ht="56.25" customHeight="1">
      <c r="A33" s="31" t="s">
        <v>4</v>
      </c>
      <c r="B33" s="12">
        <v>45</v>
      </c>
      <c r="C33" s="13">
        <f>35746*45%</f>
        <v>16085.7</v>
      </c>
      <c r="D33" s="13">
        <v>46.2</v>
      </c>
      <c r="E33" s="13">
        <v>16500</v>
      </c>
      <c r="F33" s="14">
        <f>E33/C33</f>
        <v>1.0257557955202445</v>
      </c>
      <c r="G33" s="62" t="s">
        <v>20</v>
      </c>
    </row>
    <row r="34" spans="1:11" s="15" customFormat="1" ht="47.25" customHeight="1">
      <c r="A34" s="31" t="s">
        <v>5</v>
      </c>
      <c r="B34" s="12">
        <v>6</v>
      </c>
      <c r="C34" s="13">
        <f>35746*6%</f>
        <v>2144.7599999999998</v>
      </c>
      <c r="D34" s="13">
        <v>7</v>
      </c>
      <c r="E34" s="13">
        <v>2605</v>
      </c>
      <c r="F34" s="14">
        <f t="shared" ref="F34:F39" si="0">E34/C34</f>
        <v>1.2145881124228353</v>
      </c>
      <c r="G34" s="63"/>
    </row>
    <row r="35" spans="1:11" s="15" customFormat="1" ht="49.5" customHeight="1">
      <c r="A35" s="31" t="s">
        <v>6</v>
      </c>
      <c r="B35" s="12">
        <v>52</v>
      </c>
      <c r="C35" s="13">
        <f>8200*52%</f>
        <v>4264</v>
      </c>
      <c r="D35" s="13">
        <v>53</v>
      </c>
      <c r="E35" s="13">
        <v>4500</v>
      </c>
      <c r="F35" s="14">
        <f t="shared" si="0"/>
        <v>1.0553470919324577</v>
      </c>
      <c r="G35" s="63"/>
    </row>
    <row r="36" spans="1:11" s="15" customFormat="1" ht="46.5" customHeight="1">
      <c r="A36" s="31" t="s">
        <v>7</v>
      </c>
      <c r="B36" s="12">
        <v>20</v>
      </c>
      <c r="C36" s="13">
        <f>35746*20%</f>
        <v>7149.2000000000007</v>
      </c>
      <c r="D36" s="13">
        <v>22</v>
      </c>
      <c r="E36" s="13">
        <v>7920</v>
      </c>
      <c r="F36" s="14">
        <f t="shared" si="0"/>
        <v>1.1078162591618641</v>
      </c>
      <c r="G36" s="63"/>
    </row>
    <row r="37" spans="1:11" s="15" customFormat="1" ht="56.25" customHeight="1">
      <c r="A37" s="31" t="s">
        <v>8</v>
      </c>
      <c r="B37" s="12">
        <v>6</v>
      </c>
      <c r="C37" s="13">
        <f>35746*6%</f>
        <v>2144.7599999999998</v>
      </c>
      <c r="D37" s="13">
        <v>5</v>
      </c>
      <c r="E37" s="13">
        <v>1810</v>
      </c>
      <c r="F37" s="14">
        <f t="shared" si="0"/>
        <v>0.84391726813256507</v>
      </c>
      <c r="G37" s="63"/>
    </row>
    <row r="38" spans="1:11" s="15" customFormat="1" ht="56.25" customHeight="1">
      <c r="A38" s="31" t="s">
        <v>9</v>
      </c>
      <c r="B38" s="12">
        <v>20</v>
      </c>
      <c r="C38" s="13">
        <f>330*20%</f>
        <v>66</v>
      </c>
      <c r="D38" s="13">
        <v>23</v>
      </c>
      <c r="E38" s="13">
        <v>77</v>
      </c>
      <c r="F38" s="14">
        <f t="shared" si="0"/>
        <v>1.1666666666666667</v>
      </c>
      <c r="G38" s="63"/>
    </row>
    <row r="39" spans="1:11" s="15" customFormat="1" ht="56.25" customHeight="1" thickBot="1">
      <c r="A39" s="32" t="s">
        <v>10</v>
      </c>
      <c r="B39" s="33">
        <v>15</v>
      </c>
      <c r="C39" s="34">
        <v>17</v>
      </c>
      <c r="D39" s="34">
        <v>15</v>
      </c>
      <c r="E39" s="34">
        <v>17</v>
      </c>
      <c r="F39" s="35">
        <f t="shared" si="0"/>
        <v>1</v>
      </c>
      <c r="G39" s="64"/>
    </row>
    <row r="40" spans="1:11" ht="3.75" customHeight="1">
      <c r="A40" s="1"/>
    </row>
    <row r="41" spans="1:11">
      <c r="A41" s="6" t="s">
        <v>46</v>
      </c>
      <c r="B41" s="7">
        <f>(103+121+106+111+84+117+100)/7/100</f>
        <v>1.06</v>
      </c>
    </row>
    <row r="42" spans="1:11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33.75" customHeight="1">
      <c r="A43" s="50" t="s">
        <v>22</v>
      </c>
      <c r="B43" s="39"/>
      <c r="C43" s="39"/>
      <c r="D43" s="39"/>
      <c r="E43" s="39"/>
      <c r="F43" s="39"/>
    </row>
    <row r="44" spans="1:11" ht="80.25" customHeight="1">
      <c r="A44" s="57" t="s">
        <v>42</v>
      </c>
      <c r="B44" s="39"/>
      <c r="C44" s="39"/>
      <c r="D44" s="39"/>
      <c r="E44" s="39"/>
      <c r="F44" s="39"/>
    </row>
    <row r="45" spans="1:11" s="17" customFormat="1" ht="44.25" customHeight="1">
      <c r="A45" s="16" t="s">
        <v>47</v>
      </c>
      <c r="G45" s="17" t="s">
        <v>48</v>
      </c>
    </row>
    <row r="46" spans="1:11" ht="15" customHeight="1"/>
    <row r="57" ht="96" customHeight="1"/>
  </sheetData>
  <mergeCells count="14">
    <mergeCell ref="H27:M27"/>
    <mergeCell ref="E29:G29"/>
    <mergeCell ref="J1:M1"/>
    <mergeCell ref="H2:M2"/>
    <mergeCell ref="A44:F44"/>
    <mergeCell ref="H3:H4"/>
    <mergeCell ref="I3:J3"/>
    <mergeCell ref="K3:L3"/>
    <mergeCell ref="M3:M4"/>
    <mergeCell ref="A30:G30"/>
    <mergeCell ref="B31:C31"/>
    <mergeCell ref="D31:E31"/>
    <mergeCell ref="G33:G39"/>
    <mergeCell ref="A43:F43"/>
  </mergeCells>
  <pageMargins left="0.78740157480314965" right="0.39370078740157483" top="0.39370078740157483" bottom="0.39370078740157483" header="0.31496062992125984" footer="0.1181102362204724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'2015'!bookmark0</vt:lpstr>
      <vt:lpstr>'2015'!bookmark1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2016-02-09T10:31:28Z</dcterms:modified>
</cp:coreProperties>
</file>